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20115" windowHeight="10260"/>
  </bookViews>
  <sheets>
    <sheet name="Foglio off econ Roma" sheetId="10" r:id="rId1"/>
  </sheets>
  <definedNames>
    <definedName name="_xlnm._FilterDatabase" localSheetId="0" hidden="1">'Foglio off econ Roma'!$A$2:$G$69</definedName>
  </definedNames>
  <calcPr calcId="125725"/>
</workbook>
</file>

<file path=xl/calcChain.xml><?xml version="1.0" encoding="utf-8"?>
<calcChain xmlns="http://schemas.openxmlformats.org/spreadsheetml/2006/main">
  <c r="G66" i="10"/>
  <c r="D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D40"/>
  <c r="G40" s="1"/>
  <c r="G39"/>
  <c r="G38"/>
  <c r="G37"/>
  <c r="G36"/>
  <c r="D35"/>
  <c r="G35" s="1"/>
  <c r="G34"/>
  <c r="G33"/>
  <c r="G32"/>
  <c r="G31"/>
  <c r="G30"/>
  <c r="G29"/>
  <c r="G28"/>
  <c r="G27"/>
  <c r="G26"/>
  <c r="G25"/>
  <c r="G24"/>
  <c r="G23"/>
  <c r="G22"/>
  <c r="G21"/>
  <c r="G20"/>
  <c r="G19"/>
  <c r="D18"/>
  <c r="G18" s="1"/>
  <c r="D17"/>
  <c r="G17" s="1"/>
  <c r="G16"/>
  <c r="G15"/>
  <c r="G14"/>
  <c r="G13"/>
  <c r="D13"/>
  <c r="G12"/>
  <c r="G11"/>
  <c r="G10"/>
  <c r="G9"/>
  <c r="G8"/>
  <c r="G7"/>
  <c r="G6"/>
  <c r="G5"/>
  <c r="G4"/>
  <c r="G3"/>
  <c r="G2"/>
  <c r="G67" l="1"/>
  <c r="G69" s="1"/>
</calcChain>
</file>

<file path=xl/sharedStrings.xml><?xml version="1.0" encoding="utf-8"?>
<sst xmlns="http://schemas.openxmlformats.org/spreadsheetml/2006/main" count="140" uniqueCount="138">
  <si>
    <t xml:space="preserve">--- </t>
  </si>
  <si>
    <t>Adesivi e sigillanti contenenti sostanze pericolose</t>
  </si>
  <si>
    <t>Scarti di inchiostri</t>
  </si>
  <si>
    <t>Toner esauriti</t>
  </si>
  <si>
    <t>Solventi e miscele solventi</t>
  </si>
  <si>
    <t>Stracci contaminati</t>
  </si>
  <si>
    <t>Apparecchiature fuori uso</t>
  </si>
  <si>
    <t>Tubi fluorescenti al neon</t>
  </si>
  <si>
    <t>CER</t>
  </si>
  <si>
    <t xml:space="preserve">Importo </t>
  </si>
  <si>
    <t>Descrizione</t>
  </si>
  <si>
    <t>Acetato di etile</t>
  </si>
  <si>
    <t>Adesivi e sigillanti</t>
  </si>
  <si>
    <t>Soluzioni di sviluppo lastre</t>
  </si>
  <si>
    <t>Acidi Nas e Diossidante</t>
  </si>
  <si>
    <t>Soluzione acquosa con acido solforico</t>
  </si>
  <si>
    <t>Imballaggi in plastica</t>
  </si>
  <si>
    <t>Imballaggi metallici</t>
  </si>
  <si>
    <t>Imballaggi in materiali misti</t>
  </si>
  <si>
    <t>Carta adesivizzata</t>
  </si>
  <si>
    <t>Contenitori contaminati (sost. Pericolose)</t>
  </si>
  <si>
    <t>Apparecchiature fuori uso con sostanze pericolose</t>
  </si>
  <si>
    <t>Componenti rimossi</t>
  </si>
  <si>
    <t>Rifiuti sanitari</t>
  </si>
  <si>
    <t>Plastica</t>
  </si>
  <si>
    <t>Bricchette</t>
  </si>
  <si>
    <t>Altri acidi</t>
  </si>
  <si>
    <t>Idrossido di sodio</t>
  </si>
  <si>
    <t>Carbone attivato esaurito</t>
  </si>
  <si>
    <t>Toluolo</t>
  </si>
  <si>
    <t>Rifiuti liquidi acquosi contenenti inchiostro</t>
  </si>
  <si>
    <t>Residui di soluzioni chimiche per incisioni</t>
  </si>
  <si>
    <t>Rifiuti liquidi acquosi con adesivi e sigillanti</t>
  </si>
  <si>
    <t>Soluzioni di sviluppo e attivanti a base acquosa</t>
  </si>
  <si>
    <t>Soluzioni fissative</t>
  </si>
  <si>
    <t>Acidi di decappaggio</t>
  </si>
  <si>
    <t>Fanghi e residui di filtrazione con sostanze pericolose</t>
  </si>
  <si>
    <t>Altri rifiuti contenenti sostanze pericolose</t>
  </si>
  <si>
    <t>Materiale abrasivo di scarto</t>
  </si>
  <si>
    <t>Sostanze chimiche di laboratorio</t>
  </si>
  <si>
    <t>Cromati</t>
  </si>
  <si>
    <t>Soluzioni acquose di scarto</t>
  </si>
  <si>
    <t>Concentrati acquosi</t>
  </si>
  <si>
    <t>Fanghi prodotti da trattamenti chimico-fisici</t>
  </si>
  <si>
    <t>Rifiuti dell'eliminazione della sabbia</t>
  </si>
  <si>
    <t>Fanghi prodotti da trattamenti delle acque reflue</t>
  </si>
  <si>
    <t>Carbone attivo esaurito</t>
  </si>
  <si>
    <t>Resine scambio ionico saturate o esaurite</t>
  </si>
  <si>
    <t>Detergenti diversi</t>
  </si>
  <si>
    <t>Cromio triossido esausto</t>
  </si>
  <si>
    <t>Scarti di manufatti in gesso</t>
  </si>
  <si>
    <t>Soluzione esauste con acido solforico</t>
  </si>
  <si>
    <t>Acque lavaggio galvano</t>
  </si>
  <si>
    <t>Limatura e trucioli di materiale</t>
  </si>
  <si>
    <t>Polveri per sabbiatura esauste</t>
  </si>
  <si>
    <t>Residui di bicarbonato e pomice</t>
  </si>
  <si>
    <t>Olio non rigenerabile</t>
  </si>
  <si>
    <t>Legno contaminato</t>
  </si>
  <si>
    <t>Imballaggi in materiali compositi</t>
  </si>
  <si>
    <t>Acque filtro molatura</t>
  </si>
  <si>
    <t>Gel protettivo metalli</t>
  </si>
  <si>
    <t>Coppelle con residui di piombo</t>
  </si>
  <si>
    <t>Pannelli termoisolanti in fibra con grafite</t>
  </si>
  <si>
    <t>Materiali isolanti diversi da 17.06.01 e 17.06.03</t>
  </si>
  <si>
    <t>Carboni attivi da trattamento fumi esauriti</t>
  </si>
  <si>
    <t>Fanghi da depurazione chimico/fisica</t>
  </si>
  <si>
    <t>Oli non rigenerabili</t>
  </si>
  <si>
    <t>Sostanze chimiche di scarto</t>
  </si>
  <si>
    <t>06.01.06</t>
  </si>
  <si>
    <t>06.02.04</t>
  </si>
  <si>
    <t>06.04.05</t>
  </si>
  <si>
    <t>06.13.02</t>
  </si>
  <si>
    <t>07.07.04</t>
  </si>
  <si>
    <t>08.01.11</t>
  </si>
  <si>
    <t>08.03.08</t>
  </si>
  <si>
    <t>08.03.12</t>
  </si>
  <si>
    <t>08.03.16</t>
  </si>
  <si>
    <t>08.03.18</t>
  </si>
  <si>
    <t>08.04.09</t>
  </si>
  <si>
    <t>08.04.10</t>
  </si>
  <si>
    <t>08.04.16</t>
  </si>
  <si>
    <t>09.01.01</t>
  </si>
  <si>
    <t>09.01.02</t>
  </si>
  <si>
    <t>09.01.04</t>
  </si>
  <si>
    <t>Q.tà
(€/Kg)</t>
  </si>
  <si>
    <t>10.13.01</t>
  </si>
  <si>
    <t>11.01.05</t>
  </si>
  <si>
    <t>11.01.06</t>
  </si>
  <si>
    <t>11.01.09</t>
  </si>
  <si>
    <t>11.01.12</t>
  </si>
  <si>
    <t>11.02.07</t>
  </si>
  <si>
    <t>12.01.01</t>
  </si>
  <si>
    <t>12.01.02</t>
  </si>
  <si>
    <t>12.01.15</t>
  </si>
  <si>
    <t>12.01.17</t>
  </si>
  <si>
    <t>13.02.05</t>
  </si>
  <si>
    <t>13.08.02</t>
  </si>
  <si>
    <t>14.06.03</t>
  </si>
  <si>
    <t>15.01.02</t>
  </si>
  <si>
    <t>15.01.03</t>
  </si>
  <si>
    <t>15.01.04</t>
  </si>
  <si>
    <t>15.01.05</t>
  </si>
  <si>
    <t>15.01.06</t>
  </si>
  <si>
    <t>15.01.10</t>
  </si>
  <si>
    <t>15.02.02</t>
  </si>
  <si>
    <t>15.02.03</t>
  </si>
  <si>
    <t>16.01.02</t>
  </si>
  <si>
    <t>16.02.13</t>
  </si>
  <si>
    <t>16.02.14</t>
  </si>
  <si>
    <t>16.02.16</t>
  </si>
  <si>
    <t>16.03.06</t>
  </si>
  <si>
    <t>16.05.06</t>
  </si>
  <si>
    <t>16.05.09</t>
  </si>
  <si>
    <t>16.09.02</t>
  </si>
  <si>
    <t>16.10.02</t>
  </si>
  <si>
    <t>16.10.04</t>
  </si>
  <si>
    <t>16.11.03</t>
  </si>
  <si>
    <t>17.06.03</t>
  </si>
  <si>
    <t>17.06.04</t>
  </si>
  <si>
    <t>18.01.03</t>
  </si>
  <si>
    <t>19.01.10</t>
  </si>
  <si>
    <t>19.02.05</t>
  </si>
  <si>
    <t>19.02.06</t>
  </si>
  <si>
    <t>19.08.02</t>
  </si>
  <si>
    <t>19.08.13</t>
  </si>
  <si>
    <t>19.09.04</t>
  </si>
  <si>
    <t>19.09.05</t>
  </si>
  <si>
    <t>20.01.21</t>
  </si>
  <si>
    <t>20.01.30</t>
  </si>
  <si>
    <t>20.01.39</t>
  </si>
  <si>
    <t>DISCORDANZA</t>
  </si>
  <si>
    <r>
      <t>IMPORTO TOTALE P</t>
    </r>
    <r>
      <rPr>
        <b/>
        <i/>
        <sz val="9"/>
        <color theme="1"/>
        <rFont val="Calibri"/>
        <family val="2"/>
        <scheme val="minor"/>
      </rPr>
      <t>TOT1</t>
    </r>
  </si>
  <si>
    <t>11.01.13</t>
  </si>
  <si>
    <t>15.06.01</t>
  </si>
  <si>
    <t>i</t>
  </si>
  <si>
    <r>
      <t>Prezzo base d'asta
Pi</t>
    </r>
    <r>
      <rPr>
        <b/>
        <sz val="8"/>
        <color theme="1"/>
        <rFont val="Calibri"/>
        <family val="2"/>
        <scheme val="minor"/>
      </rPr>
      <t>base</t>
    </r>
    <r>
      <rPr>
        <b/>
        <sz val="12"/>
        <color theme="1"/>
        <rFont val="Calibri"/>
        <family val="2"/>
        <scheme val="minor"/>
      </rPr>
      <t xml:space="preserve">
(€/Kg)</t>
    </r>
  </si>
  <si>
    <r>
      <t>Prezzo offerto
P</t>
    </r>
    <r>
      <rPr>
        <b/>
        <sz val="9"/>
        <color theme="1"/>
        <rFont val="Calibri"/>
        <family val="2"/>
        <scheme val="minor"/>
      </rPr>
      <t>CER</t>
    </r>
    <r>
      <rPr>
        <b/>
        <sz val="12"/>
        <color theme="1"/>
        <rFont val="Calibri"/>
        <family val="2"/>
        <scheme val="minor"/>
      </rPr>
      <t>i
(€/Kg)</t>
    </r>
  </si>
  <si>
    <r>
      <t>PREZZO COMPLESSIVO OFFERTO P</t>
    </r>
    <r>
      <rPr>
        <b/>
        <i/>
        <sz val="9"/>
        <color theme="1"/>
        <rFont val="Calibri"/>
        <family val="2"/>
        <scheme val="minor"/>
      </rPr>
      <t>offerto2</t>
    </r>
    <r>
      <rPr>
        <b/>
        <sz val="12"/>
        <color theme="1"/>
        <rFont val="Calibri"/>
        <family val="2"/>
        <scheme val="minor"/>
      </rPr>
      <t xml:space="preserve"> per 36 mesi</t>
    </r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</si>
</sst>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164" formatCode="&quot;€&quot;\ #,##0.000"/>
    <numFmt numFmtId="165" formatCode="_-&quot;€&quot;\ * #,##0_-;\-&quot;€&quot;\ * #,##0_-;_-&quot;€&quot;\ 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center" wrapText="1"/>
    </xf>
    <xf numFmtId="0" fontId="0" fillId="0" borderId="0" xfId="0" applyFill="1" applyProtection="1"/>
    <xf numFmtId="21" fontId="0" fillId="0" borderId="0" xfId="0" applyNumberFormat="1" applyFill="1" applyProtection="1"/>
    <xf numFmtId="0" fontId="2" fillId="0" borderId="0" xfId="0" applyFont="1" applyFill="1" applyBorder="1" applyAlignment="1" applyProtection="1">
      <alignment horizontal="left" vertical="center"/>
    </xf>
    <xf numFmtId="3" fontId="0" fillId="0" borderId="0" xfId="0" applyNumberFormat="1" applyFill="1" applyAlignment="1" applyProtection="1">
      <alignment horizontal="center"/>
    </xf>
    <xf numFmtId="21" fontId="0" fillId="0" borderId="0" xfId="0" quotePrefix="1" applyNumberFormat="1" applyFill="1" applyProtection="1"/>
    <xf numFmtId="21" fontId="2" fillId="0" borderId="0" xfId="0" applyNumberFormat="1" applyFont="1" applyFill="1" applyBorder="1" applyAlignment="1" applyProtection="1">
      <alignment horizontal="left" vertical="center"/>
    </xf>
    <xf numFmtId="21" fontId="0" fillId="0" borderId="1" xfId="0" quotePrefix="1" applyNumberFormat="1" applyFill="1" applyBorder="1" applyProtection="1"/>
    <xf numFmtId="21" fontId="2" fillId="0" borderId="1" xfId="0" applyNumberFormat="1" applyFont="1" applyFill="1" applyBorder="1" applyAlignment="1" applyProtection="1">
      <alignment horizontal="left" vertical="center"/>
    </xf>
    <xf numFmtId="3" fontId="0" fillId="0" borderId="1" xfId="0" applyNumberForma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Fill="1" applyAlignment="1" applyProtection="1">
      <alignment horizontal="left"/>
    </xf>
    <xf numFmtId="0" fontId="0" fillId="0" borderId="1" xfId="0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left"/>
    </xf>
    <xf numFmtId="0" fontId="5" fillId="0" borderId="1" xfId="0" applyFont="1" applyFill="1" applyBorder="1" applyAlignment="1" applyProtection="1">
      <alignment horizontal="center"/>
    </xf>
    <xf numFmtId="0" fontId="0" fillId="0" borderId="1" xfId="0" applyFill="1" applyBorder="1" applyProtection="1"/>
    <xf numFmtId="0" fontId="0" fillId="0" borderId="2" xfId="0" applyFill="1" applyBorder="1" applyAlignment="1" applyProtection="1">
      <alignment horizontal="left"/>
    </xf>
    <xf numFmtId="0" fontId="0" fillId="0" borderId="2" xfId="0" applyFill="1" applyBorder="1" applyAlignment="1" applyProtection="1">
      <alignment horizontal="center"/>
    </xf>
    <xf numFmtId="44" fontId="3" fillId="0" borderId="5" xfId="0" applyNumberFormat="1" applyFont="1" applyFill="1" applyBorder="1" applyAlignment="1" applyProtection="1">
      <alignment horizontal="right"/>
    </xf>
    <xf numFmtId="164" fontId="0" fillId="0" borderId="0" xfId="1" applyNumberFormat="1" applyFont="1" applyFill="1" applyAlignment="1" applyProtection="1">
      <alignment horizontal="center"/>
    </xf>
    <xf numFmtId="164" fontId="0" fillId="2" borderId="0" xfId="1" applyNumberFormat="1" applyFont="1" applyFill="1" applyAlignment="1" applyProtection="1">
      <alignment horizontal="center"/>
      <protection locked="0"/>
    </xf>
    <xf numFmtId="164" fontId="0" fillId="0" borderId="1" xfId="1" applyNumberFormat="1" applyFont="1" applyFill="1" applyBorder="1" applyAlignment="1" applyProtection="1">
      <alignment horizontal="center"/>
    </xf>
    <xf numFmtId="164" fontId="0" fillId="0" borderId="0" xfId="0" applyNumberFormat="1" applyFill="1" applyAlignment="1" applyProtection="1">
      <alignment horizontal="center"/>
    </xf>
    <xf numFmtId="165" fontId="0" fillId="0" borderId="0" xfId="1" applyNumberFormat="1" applyFont="1" applyFill="1" applyAlignment="1" applyProtection="1">
      <alignment horizontal="center"/>
    </xf>
    <xf numFmtId="165" fontId="0" fillId="0" borderId="0" xfId="0" applyNumberFormat="1" applyFill="1" applyAlignment="1" applyProtection="1">
      <alignment horizontal="center"/>
    </xf>
    <xf numFmtId="0" fontId="3" fillId="0" borderId="2" xfId="0" applyFont="1" applyFill="1" applyBorder="1" applyAlignment="1" applyProtection="1">
      <alignment horizontal="right"/>
    </xf>
    <xf numFmtId="0" fontId="3" fillId="0" borderId="3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3" fillId="0" borderId="4" xfId="0" applyFont="1" applyFill="1" applyBorder="1" applyAlignment="1" applyProtection="1">
      <alignment horizontal="right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topLeftCell="A19" workbookViewId="0">
      <selection activeCell="F50" sqref="F50"/>
    </sheetView>
  </sheetViews>
  <sheetFormatPr defaultColWidth="14.85546875" defaultRowHeight="15"/>
  <cols>
    <col min="1" max="1" width="3" style="4" bestFit="1" customWidth="1"/>
    <col min="2" max="2" width="8.140625" style="13" bestFit="1" customWidth="1"/>
    <col min="3" max="3" width="49.42578125" style="14" bestFit="1" customWidth="1"/>
    <col min="4" max="4" width="9.140625" style="13" bestFit="1" customWidth="1"/>
    <col min="5" max="5" width="19" style="13" bestFit="1" customWidth="1"/>
    <col min="6" max="7" width="16.7109375" style="13" bestFit="1" customWidth="1"/>
    <col min="8" max="16384" width="14.85546875" style="4"/>
  </cols>
  <sheetData>
    <row r="1" spans="1:7" ht="47.25">
      <c r="A1" s="17" t="s">
        <v>134</v>
      </c>
      <c r="B1" s="1" t="s">
        <v>8</v>
      </c>
      <c r="C1" s="2" t="s">
        <v>10</v>
      </c>
      <c r="D1" s="3" t="s">
        <v>84</v>
      </c>
      <c r="E1" s="3" t="s">
        <v>135</v>
      </c>
      <c r="F1" s="3" t="s">
        <v>136</v>
      </c>
      <c r="G1" s="1" t="s">
        <v>9</v>
      </c>
    </row>
    <row r="2" spans="1:7">
      <c r="A2" s="4">
        <v>1</v>
      </c>
      <c r="B2" s="5" t="s">
        <v>0</v>
      </c>
      <c r="C2" s="6" t="s">
        <v>25</v>
      </c>
      <c r="D2" s="7">
        <v>1500000</v>
      </c>
      <c r="E2" s="22">
        <v>0.16</v>
      </c>
      <c r="F2" s="23">
        <v>0</v>
      </c>
      <c r="G2" s="22">
        <f>D2*F2</f>
        <v>0</v>
      </c>
    </row>
    <row r="3" spans="1:7">
      <c r="A3" s="4">
        <v>2</v>
      </c>
      <c r="B3" s="8" t="s">
        <v>68</v>
      </c>
      <c r="C3" s="9" t="s">
        <v>26</v>
      </c>
      <c r="D3" s="7">
        <v>12000</v>
      </c>
      <c r="E3" s="22">
        <v>1.3</v>
      </c>
      <c r="F3" s="23">
        <v>0</v>
      </c>
      <c r="G3" s="22">
        <f t="shared" ref="G3:G66" si="0">D3*F3</f>
        <v>0</v>
      </c>
    </row>
    <row r="4" spans="1:7">
      <c r="A4" s="4">
        <v>3</v>
      </c>
      <c r="B4" s="8" t="s">
        <v>68</v>
      </c>
      <c r="C4" s="14" t="s">
        <v>52</v>
      </c>
      <c r="D4" s="7">
        <v>11000</v>
      </c>
      <c r="E4" s="22">
        <v>1.298</v>
      </c>
      <c r="F4" s="23">
        <v>0</v>
      </c>
      <c r="G4" s="22">
        <f t="shared" si="0"/>
        <v>0</v>
      </c>
    </row>
    <row r="5" spans="1:7">
      <c r="A5" s="4">
        <v>4</v>
      </c>
      <c r="B5" s="8" t="s">
        <v>69</v>
      </c>
      <c r="C5" s="9" t="s">
        <v>27</v>
      </c>
      <c r="D5" s="7">
        <v>190</v>
      </c>
      <c r="E5" s="22">
        <v>0.8</v>
      </c>
      <c r="F5" s="23">
        <v>0</v>
      </c>
      <c r="G5" s="22">
        <f t="shared" si="0"/>
        <v>0</v>
      </c>
    </row>
    <row r="6" spans="1:7">
      <c r="A6" s="4">
        <v>5</v>
      </c>
      <c r="B6" s="8" t="s">
        <v>70</v>
      </c>
      <c r="C6" s="9" t="s">
        <v>49</v>
      </c>
      <c r="D6" s="7">
        <v>290</v>
      </c>
      <c r="E6" s="22">
        <v>12.5</v>
      </c>
      <c r="F6" s="23">
        <v>0</v>
      </c>
      <c r="G6" s="22">
        <f t="shared" si="0"/>
        <v>0</v>
      </c>
    </row>
    <row r="7" spans="1:7">
      <c r="A7" s="4">
        <v>6</v>
      </c>
      <c r="B7" s="8" t="s">
        <v>71</v>
      </c>
      <c r="C7" s="9" t="s">
        <v>28</v>
      </c>
      <c r="D7" s="7">
        <v>800</v>
      </c>
      <c r="E7" s="22">
        <v>1.1000000000000001</v>
      </c>
      <c r="F7" s="23">
        <v>0</v>
      </c>
      <c r="G7" s="22">
        <f t="shared" si="0"/>
        <v>0</v>
      </c>
    </row>
    <row r="8" spans="1:7">
      <c r="A8" s="4">
        <v>7</v>
      </c>
      <c r="B8" s="8" t="s">
        <v>72</v>
      </c>
      <c r="C8" s="9" t="s">
        <v>29</v>
      </c>
      <c r="D8" s="7">
        <v>24300</v>
      </c>
      <c r="E8" s="22">
        <v>1.05</v>
      </c>
      <c r="F8" s="23">
        <v>0</v>
      </c>
      <c r="G8" s="22">
        <f t="shared" si="0"/>
        <v>0</v>
      </c>
    </row>
    <row r="9" spans="1:7">
      <c r="A9" s="4">
        <v>8</v>
      </c>
      <c r="B9" s="8" t="s">
        <v>73</v>
      </c>
      <c r="C9" s="9" t="s">
        <v>11</v>
      </c>
      <c r="D9" s="7">
        <v>1000</v>
      </c>
      <c r="E9" s="22">
        <v>1</v>
      </c>
      <c r="F9" s="23">
        <v>0</v>
      </c>
      <c r="G9" s="22">
        <f t="shared" si="0"/>
        <v>0</v>
      </c>
    </row>
    <row r="10" spans="1:7">
      <c r="A10" s="4">
        <v>9</v>
      </c>
      <c r="B10" s="8" t="s">
        <v>74</v>
      </c>
      <c r="C10" s="9" t="s">
        <v>30</v>
      </c>
      <c r="D10" s="7">
        <v>10000</v>
      </c>
      <c r="E10" s="22">
        <v>1.1000000000000001</v>
      </c>
      <c r="F10" s="23">
        <v>0</v>
      </c>
      <c r="G10" s="22">
        <f t="shared" si="0"/>
        <v>0</v>
      </c>
    </row>
    <row r="11" spans="1:7">
      <c r="A11" s="4">
        <v>10</v>
      </c>
      <c r="B11" s="8" t="s">
        <v>75</v>
      </c>
      <c r="C11" s="9" t="s">
        <v>2</v>
      </c>
      <c r="D11" s="7">
        <v>31800</v>
      </c>
      <c r="E11" s="22">
        <v>1.1000000000000001</v>
      </c>
      <c r="F11" s="23">
        <v>0</v>
      </c>
      <c r="G11" s="22">
        <f t="shared" si="0"/>
        <v>0</v>
      </c>
    </row>
    <row r="12" spans="1:7">
      <c r="A12" s="4">
        <v>11</v>
      </c>
      <c r="B12" s="8" t="s">
        <v>76</v>
      </c>
      <c r="C12" s="9" t="s">
        <v>31</v>
      </c>
      <c r="D12" s="7">
        <v>500</v>
      </c>
      <c r="E12" s="22">
        <v>1.6990000000000001</v>
      </c>
      <c r="F12" s="23">
        <v>0</v>
      </c>
      <c r="G12" s="22">
        <f t="shared" si="0"/>
        <v>0</v>
      </c>
    </row>
    <row r="13" spans="1:7">
      <c r="A13" s="4">
        <v>12</v>
      </c>
      <c r="B13" s="8" t="s">
        <v>77</v>
      </c>
      <c r="C13" s="9" t="s">
        <v>3</v>
      </c>
      <c r="D13" s="7">
        <f>4140+900</f>
        <v>5040</v>
      </c>
      <c r="E13" s="22">
        <v>1.3</v>
      </c>
      <c r="F13" s="23">
        <v>0</v>
      </c>
      <c r="G13" s="22">
        <f t="shared" si="0"/>
        <v>0</v>
      </c>
    </row>
    <row r="14" spans="1:7">
      <c r="A14" s="4">
        <v>13</v>
      </c>
      <c r="B14" s="8" t="s">
        <v>78</v>
      </c>
      <c r="C14" s="9" t="s">
        <v>1</v>
      </c>
      <c r="D14" s="7">
        <v>1600</v>
      </c>
      <c r="E14" s="22">
        <v>1</v>
      </c>
      <c r="F14" s="23">
        <v>0</v>
      </c>
      <c r="G14" s="22">
        <f t="shared" si="0"/>
        <v>0</v>
      </c>
    </row>
    <row r="15" spans="1:7" ht="15" customHeight="1">
      <c r="A15" s="4">
        <v>14</v>
      </c>
      <c r="B15" s="8" t="s">
        <v>79</v>
      </c>
      <c r="C15" s="9" t="s">
        <v>12</v>
      </c>
      <c r="D15" s="7">
        <v>550</v>
      </c>
      <c r="E15" s="22">
        <v>1</v>
      </c>
      <c r="F15" s="23">
        <v>0</v>
      </c>
      <c r="G15" s="22">
        <f t="shared" si="0"/>
        <v>0</v>
      </c>
    </row>
    <row r="16" spans="1:7" ht="15.75" customHeight="1">
      <c r="A16" s="4">
        <v>15</v>
      </c>
      <c r="B16" s="8" t="s">
        <v>80</v>
      </c>
      <c r="C16" s="9" t="s">
        <v>32</v>
      </c>
      <c r="D16" s="7">
        <v>1100</v>
      </c>
      <c r="E16" s="22">
        <v>1.2</v>
      </c>
      <c r="F16" s="23">
        <v>0</v>
      </c>
      <c r="G16" s="22">
        <f t="shared" si="0"/>
        <v>0</v>
      </c>
    </row>
    <row r="17" spans="1:7">
      <c r="A17" s="4">
        <v>16</v>
      </c>
      <c r="B17" s="8" t="s">
        <v>81</v>
      </c>
      <c r="C17" s="9" t="s">
        <v>33</v>
      </c>
      <c r="D17" s="7">
        <f>8500+5000</f>
        <v>13500</v>
      </c>
      <c r="E17" s="22">
        <v>0.7</v>
      </c>
      <c r="F17" s="23">
        <v>0</v>
      </c>
      <c r="G17" s="22">
        <f t="shared" si="0"/>
        <v>0</v>
      </c>
    </row>
    <row r="18" spans="1:7">
      <c r="A18" s="4">
        <v>17</v>
      </c>
      <c r="B18" s="8" t="s">
        <v>82</v>
      </c>
      <c r="C18" s="9" t="s">
        <v>13</v>
      </c>
      <c r="D18" s="7">
        <f>80000+60000</f>
        <v>140000</v>
      </c>
      <c r="E18" s="22">
        <v>0.7</v>
      </c>
      <c r="F18" s="23">
        <v>0</v>
      </c>
      <c r="G18" s="22">
        <f t="shared" si="0"/>
        <v>0</v>
      </c>
    </row>
    <row r="19" spans="1:7">
      <c r="A19" s="4">
        <v>18</v>
      </c>
      <c r="B19" s="8" t="s">
        <v>83</v>
      </c>
      <c r="C19" s="9" t="s">
        <v>34</v>
      </c>
      <c r="D19" s="7">
        <v>1800</v>
      </c>
      <c r="E19" s="22">
        <v>0.7</v>
      </c>
      <c r="F19" s="23">
        <v>0</v>
      </c>
      <c r="G19" s="22">
        <f t="shared" si="0"/>
        <v>0</v>
      </c>
    </row>
    <row r="20" spans="1:7">
      <c r="A20" s="4">
        <v>19</v>
      </c>
      <c r="B20" s="8" t="s">
        <v>85</v>
      </c>
      <c r="C20" s="9" t="s">
        <v>50</v>
      </c>
      <c r="D20" s="7">
        <v>130</v>
      </c>
      <c r="E20" s="22">
        <v>2.5</v>
      </c>
      <c r="F20" s="23">
        <v>0</v>
      </c>
      <c r="G20" s="22">
        <f t="shared" si="0"/>
        <v>0</v>
      </c>
    </row>
    <row r="21" spans="1:7">
      <c r="A21" s="4">
        <v>20</v>
      </c>
      <c r="B21" s="8" t="s">
        <v>86</v>
      </c>
      <c r="C21" s="9" t="s">
        <v>35</v>
      </c>
      <c r="D21" s="7">
        <v>2000</v>
      </c>
      <c r="E21" s="22">
        <v>1.4</v>
      </c>
      <c r="F21" s="23">
        <v>0</v>
      </c>
      <c r="G21" s="22">
        <f t="shared" si="0"/>
        <v>0</v>
      </c>
    </row>
    <row r="22" spans="1:7">
      <c r="A22" s="4">
        <v>21</v>
      </c>
      <c r="B22" s="8" t="s">
        <v>87</v>
      </c>
      <c r="C22" s="9" t="s">
        <v>14</v>
      </c>
      <c r="D22" s="7">
        <v>8050</v>
      </c>
      <c r="E22" s="22">
        <v>1.4</v>
      </c>
      <c r="F22" s="23">
        <v>0</v>
      </c>
      <c r="G22" s="22">
        <f t="shared" si="0"/>
        <v>0</v>
      </c>
    </row>
    <row r="23" spans="1:7">
      <c r="A23" s="4">
        <v>22</v>
      </c>
      <c r="B23" s="8" t="s">
        <v>88</v>
      </c>
      <c r="C23" s="9" t="s">
        <v>36</v>
      </c>
      <c r="D23" s="7">
        <v>260</v>
      </c>
      <c r="E23" s="22">
        <v>1</v>
      </c>
      <c r="F23" s="23">
        <v>0</v>
      </c>
      <c r="G23" s="22">
        <f t="shared" si="0"/>
        <v>0</v>
      </c>
    </row>
    <row r="24" spans="1:7">
      <c r="A24" s="4">
        <v>23</v>
      </c>
      <c r="B24" s="8" t="s">
        <v>89</v>
      </c>
      <c r="C24" s="9" t="s">
        <v>51</v>
      </c>
      <c r="D24" s="7">
        <v>11000</v>
      </c>
      <c r="E24" s="22">
        <v>1.3</v>
      </c>
      <c r="F24" s="23">
        <v>0</v>
      </c>
      <c r="G24" s="22">
        <f t="shared" si="0"/>
        <v>0</v>
      </c>
    </row>
    <row r="25" spans="1:7">
      <c r="A25" s="4">
        <v>24</v>
      </c>
      <c r="B25" s="8" t="s">
        <v>132</v>
      </c>
      <c r="C25" s="9" t="s">
        <v>15</v>
      </c>
      <c r="D25" s="7">
        <v>300</v>
      </c>
      <c r="E25" s="22">
        <v>1.3</v>
      </c>
      <c r="F25" s="23">
        <v>0</v>
      </c>
      <c r="G25" s="22">
        <f t="shared" si="0"/>
        <v>0</v>
      </c>
    </row>
    <row r="26" spans="1:7">
      <c r="A26" s="4">
        <v>25</v>
      </c>
      <c r="B26" s="8" t="s">
        <v>90</v>
      </c>
      <c r="C26" s="9" t="s">
        <v>37</v>
      </c>
      <c r="D26" s="7">
        <v>190</v>
      </c>
      <c r="E26" s="22">
        <v>1.5</v>
      </c>
      <c r="F26" s="23">
        <v>0</v>
      </c>
      <c r="G26" s="22">
        <f t="shared" si="0"/>
        <v>0</v>
      </c>
    </row>
    <row r="27" spans="1:7">
      <c r="A27" s="4">
        <v>26</v>
      </c>
      <c r="B27" s="8" t="s">
        <v>91</v>
      </c>
      <c r="C27" s="9" t="s">
        <v>53</v>
      </c>
      <c r="D27" s="7">
        <v>7000</v>
      </c>
      <c r="E27" s="22">
        <v>1</v>
      </c>
      <c r="F27" s="23">
        <v>0</v>
      </c>
      <c r="G27" s="22">
        <f t="shared" si="0"/>
        <v>0</v>
      </c>
    </row>
    <row r="28" spans="1:7">
      <c r="A28" s="4">
        <v>27</v>
      </c>
      <c r="B28" s="8" t="s">
        <v>92</v>
      </c>
      <c r="C28" s="9" t="s">
        <v>54</v>
      </c>
      <c r="D28" s="7">
        <v>150</v>
      </c>
      <c r="E28" s="22">
        <v>1</v>
      </c>
      <c r="F28" s="23">
        <v>0</v>
      </c>
      <c r="G28" s="22">
        <f t="shared" si="0"/>
        <v>0</v>
      </c>
    </row>
    <row r="29" spans="1:7">
      <c r="A29" s="4">
        <v>28</v>
      </c>
      <c r="B29" s="8" t="s">
        <v>93</v>
      </c>
      <c r="C29" s="9" t="s">
        <v>55</v>
      </c>
      <c r="D29" s="7">
        <v>200</v>
      </c>
      <c r="E29" s="22">
        <v>1</v>
      </c>
      <c r="F29" s="23">
        <v>0</v>
      </c>
      <c r="G29" s="22">
        <f t="shared" si="0"/>
        <v>0</v>
      </c>
    </row>
    <row r="30" spans="1:7">
      <c r="A30" s="4">
        <v>29</v>
      </c>
      <c r="B30" s="8" t="s">
        <v>94</v>
      </c>
      <c r="C30" s="9" t="s">
        <v>38</v>
      </c>
      <c r="D30" s="7">
        <v>140</v>
      </c>
      <c r="E30" s="22">
        <v>1</v>
      </c>
      <c r="F30" s="23">
        <v>0</v>
      </c>
      <c r="G30" s="22">
        <f t="shared" si="0"/>
        <v>0</v>
      </c>
    </row>
    <row r="31" spans="1:7">
      <c r="A31" s="4">
        <v>30</v>
      </c>
      <c r="B31" s="8" t="s">
        <v>95</v>
      </c>
      <c r="C31" s="9" t="s">
        <v>66</v>
      </c>
      <c r="D31" s="7">
        <v>180</v>
      </c>
      <c r="E31" s="22">
        <v>0.6</v>
      </c>
      <c r="F31" s="23">
        <v>0</v>
      </c>
      <c r="G31" s="22">
        <f t="shared" si="0"/>
        <v>0</v>
      </c>
    </row>
    <row r="32" spans="1:7">
      <c r="A32" s="4">
        <v>31</v>
      </c>
      <c r="B32" s="8" t="s">
        <v>96</v>
      </c>
      <c r="C32" s="9" t="s">
        <v>56</v>
      </c>
      <c r="D32" s="7">
        <v>1000</v>
      </c>
      <c r="E32" s="22">
        <v>0.6</v>
      </c>
      <c r="F32" s="23">
        <v>0</v>
      </c>
      <c r="G32" s="22">
        <f t="shared" si="0"/>
        <v>0</v>
      </c>
    </row>
    <row r="33" spans="1:7">
      <c r="A33" s="4">
        <v>32</v>
      </c>
      <c r="B33" s="8" t="s">
        <v>97</v>
      </c>
      <c r="C33" s="9" t="s">
        <v>4</v>
      </c>
      <c r="D33" s="7">
        <v>7000</v>
      </c>
      <c r="E33" s="22">
        <v>0.2</v>
      </c>
      <c r="F33" s="23">
        <v>0</v>
      </c>
      <c r="G33" s="22">
        <f t="shared" si="0"/>
        <v>0</v>
      </c>
    </row>
    <row r="34" spans="1:7">
      <c r="A34" s="4">
        <v>33</v>
      </c>
      <c r="B34" s="8" t="s">
        <v>98</v>
      </c>
      <c r="C34" s="9" t="s">
        <v>16</v>
      </c>
      <c r="D34" s="7">
        <v>59510</v>
      </c>
      <c r="E34" s="22">
        <v>1.1000000000000001</v>
      </c>
      <c r="F34" s="23">
        <v>0</v>
      </c>
      <c r="G34" s="22">
        <f t="shared" si="0"/>
        <v>0</v>
      </c>
    </row>
    <row r="35" spans="1:7">
      <c r="A35" s="4">
        <v>34</v>
      </c>
      <c r="B35" s="8" t="s">
        <v>99</v>
      </c>
      <c r="C35" s="9" t="s">
        <v>57</v>
      </c>
      <c r="D35" s="7">
        <f>84000+25000</f>
        <v>109000</v>
      </c>
      <c r="E35" s="22">
        <v>1</v>
      </c>
      <c r="F35" s="23">
        <v>0</v>
      </c>
      <c r="G35" s="22">
        <f t="shared" si="0"/>
        <v>0</v>
      </c>
    </row>
    <row r="36" spans="1:7">
      <c r="A36" s="4">
        <v>35</v>
      </c>
      <c r="B36" s="8" t="s">
        <v>100</v>
      </c>
      <c r="C36" s="9" t="s">
        <v>17</v>
      </c>
      <c r="D36" s="7">
        <v>6050</v>
      </c>
      <c r="E36" s="22">
        <v>9</v>
      </c>
      <c r="F36" s="23">
        <v>0</v>
      </c>
      <c r="G36" s="22">
        <f t="shared" si="0"/>
        <v>0</v>
      </c>
    </row>
    <row r="37" spans="1:7">
      <c r="A37" s="4">
        <v>36</v>
      </c>
      <c r="B37" s="8" t="s">
        <v>101</v>
      </c>
      <c r="C37" s="9" t="s">
        <v>58</v>
      </c>
      <c r="D37" s="7">
        <v>3000</v>
      </c>
      <c r="E37" s="22">
        <v>9</v>
      </c>
      <c r="F37" s="23">
        <v>0</v>
      </c>
      <c r="G37" s="22">
        <f t="shared" si="0"/>
        <v>0</v>
      </c>
    </row>
    <row r="38" spans="1:7">
      <c r="A38" s="4">
        <v>37</v>
      </c>
      <c r="B38" s="8" t="s">
        <v>102</v>
      </c>
      <c r="C38" s="9" t="s">
        <v>18</v>
      </c>
      <c r="D38" s="7">
        <v>150600</v>
      </c>
      <c r="E38" s="22">
        <v>1</v>
      </c>
      <c r="F38" s="23">
        <v>0</v>
      </c>
      <c r="G38" s="22">
        <f t="shared" si="0"/>
        <v>0</v>
      </c>
    </row>
    <row r="39" spans="1:7">
      <c r="A39" s="4">
        <v>38</v>
      </c>
      <c r="B39" s="8" t="s">
        <v>103</v>
      </c>
      <c r="C39" s="9" t="s">
        <v>20</v>
      </c>
      <c r="D39" s="7">
        <v>25800</v>
      </c>
      <c r="E39" s="22">
        <v>1</v>
      </c>
      <c r="F39" s="23">
        <v>0</v>
      </c>
      <c r="G39" s="22">
        <f t="shared" si="0"/>
        <v>0</v>
      </c>
    </row>
    <row r="40" spans="1:7">
      <c r="A40" s="4">
        <v>39</v>
      </c>
      <c r="B40" s="8" t="s">
        <v>104</v>
      </c>
      <c r="C40" s="9" t="s">
        <v>5</v>
      </c>
      <c r="D40" s="7">
        <f>12500+6000</f>
        <v>18500</v>
      </c>
      <c r="E40" s="22">
        <v>1.1000000000000001</v>
      </c>
      <c r="F40" s="23">
        <v>0</v>
      </c>
      <c r="G40" s="22">
        <f t="shared" si="0"/>
        <v>0</v>
      </c>
    </row>
    <row r="41" spans="1:7">
      <c r="A41" s="4">
        <v>40</v>
      </c>
      <c r="B41" s="8" t="s">
        <v>105</v>
      </c>
      <c r="C41" s="9" t="s">
        <v>5</v>
      </c>
      <c r="D41" s="7">
        <v>4500</v>
      </c>
      <c r="E41" s="22">
        <v>1.3</v>
      </c>
      <c r="F41" s="23">
        <v>0</v>
      </c>
      <c r="G41" s="22">
        <f t="shared" si="0"/>
        <v>0</v>
      </c>
    </row>
    <row r="42" spans="1:7">
      <c r="A42" s="4">
        <v>41</v>
      </c>
      <c r="B42" s="8" t="s">
        <v>133</v>
      </c>
      <c r="C42" s="9" t="s">
        <v>19</v>
      </c>
      <c r="D42" s="7">
        <v>76000</v>
      </c>
      <c r="E42" s="22">
        <v>7.0000000000000007E-2</v>
      </c>
      <c r="F42" s="23">
        <v>0</v>
      </c>
      <c r="G42" s="22">
        <f t="shared" si="0"/>
        <v>0</v>
      </c>
    </row>
    <row r="43" spans="1:7">
      <c r="A43" s="4">
        <v>42</v>
      </c>
      <c r="B43" s="8" t="s">
        <v>106</v>
      </c>
      <c r="C43" s="9" t="s">
        <v>59</v>
      </c>
      <c r="D43" s="7">
        <v>3000</v>
      </c>
      <c r="E43" s="22">
        <v>1.5</v>
      </c>
      <c r="F43" s="23">
        <v>0</v>
      </c>
      <c r="G43" s="22">
        <f t="shared" si="0"/>
        <v>0</v>
      </c>
    </row>
    <row r="44" spans="1:7">
      <c r="A44" s="4">
        <v>43</v>
      </c>
      <c r="B44" s="8" t="s">
        <v>107</v>
      </c>
      <c r="C44" s="9" t="s">
        <v>21</v>
      </c>
      <c r="D44" s="7">
        <v>1400</v>
      </c>
      <c r="E44" s="22">
        <v>1.3</v>
      </c>
      <c r="F44" s="23">
        <v>0</v>
      </c>
      <c r="G44" s="22">
        <f t="shared" si="0"/>
        <v>0</v>
      </c>
    </row>
    <row r="45" spans="1:7">
      <c r="A45" s="4">
        <v>44</v>
      </c>
      <c r="B45" s="8" t="s">
        <v>108</v>
      </c>
      <c r="C45" s="9" t="s">
        <v>6</v>
      </c>
      <c r="D45" s="7">
        <v>12000</v>
      </c>
      <c r="E45" s="22">
        <v>1.3</v>
      </c>
      <c r="F45" s="23">
        <v>0</v>
      </c>
      <c r="G45" s="22">
        <f t="shared" si="0"/>
        <v>0</v>
      </c>
    </row>
    <row r="46" spans="1:7">
      <c r="A46" s="4">
        <v>45</v>
      </c>
      <c r="B46" s="8" t="s">
        <v>109</v>
      </c>
      <c r="C46" s="9" t="s">
        <v>22</v>
      </c>
      <c r="D46" s="7">
        <v>5300</v>
      </c>
      <c r="E46" s="22">
        <v>1</v>
      </c>
      <c r="F46" s="23">
        <v>0</v>
      </c>
      <c r="G46" s="22">
        <f t="shared" si="0"/>
        <v>0</v>
      </c>
    </row>
    <row r="47" spans="1:7">
      <c r="A47" s="4">
        <v>46</v>
      </c>
      <c r="B47" s="8" t="s">
        <v>110</v>
      </c>
      <c r="C47" s="9" t="s">
        <v>60</v>
      </c>
      <c r="D47" s="7">
        <v>300</v>
      </c>
      <c r="E47" s="22">
        <v>2</v>
      </c>
      <c r="F47" s="23">
        <v>0</v>
      </c>
      <c r="G47" s="22">
        <f t="shared" si="0"/>
        <v>0</v>
      </c>
    </row>
    <row r="48" spans="1:7">
      <c r="A48" s="4">
        <v>47</v>
      </c>
      <c r="B48" s="8" t="s">
        <v>111</v>
      </c>
      <c r="C48" s="9" t="s">
        <v>39</v>
      </c>
      <c r="D48" s="7">
        <v>300</v>
      </c>
      <c r="E48" s="22">
        <v>3</v>
      </c>
      <c r="F48" s="23">
        <v>0</v>
      </c>
      <c r="G48" s="22">
        <f t="shared" si="0"/>
        <v>0</v>
      </c>
    </row>
    <row r="49" spans="1:7">
      <c r="A49" s="4">
        <v>48</v>
      </c>
      <c r="B49" s="8" t="s">
        <v>112</v>
      </c>
      <c r="C49" s="9" t="s">
        <v>67</v>
      </c>
      <c r="D49" s="7">
        <v>1300</v>
      </c>
      <c r="E49" s="22">
        <v>1</v>
      </c>
      <c r="F49" s="23">
        <v>0</v>
      </c>
      <c r="G49" s="22">
        <f t="shared" si="0"/>
        <v>0</v>
      </c>
    </row>
    <row r="50" spans="1:7">
      <c r="A50" s="4">
        <v>49</v>
      </c>
      <c r="B50" s="8" t="s">
        <v>113</v>
      </c>
      <c r="C50" s="9" t="s">
        <v>40</v>
      </c>
      <c r="D50" s="7">
        <v>50</v>
      </c>
      <c r="E50" s="22">
        <v>3</v>
      </c>
      <c r="F50" s="23">
        <v>0</v>
      </c>
      <c r="G50" s="22">
        <f t="shared" si="0"/>
        <v>0</v>
      </c>
    </row>
    <row r="51" spans="1:7">
      <c r="A51" s="4">
        <v>50</v>
      </c>
      <c r="B51" s="8" t="s">
        <v>114</v>
      </c>
      <c r="C51" s="9" t="s">
        <v>41</v>
      </c>
      <c r="D51" s="7">
        <v>5000</v>
      </c>
      <c r="E51" s="22">
        <v>0.8</v>
      </c>
      <c r="F51" s="23">
        <v>0</v>
      </c>
      <c r="G51" s="22">
        <f t="shared" si="0"/>
        <v>0</v>
      </c>
    </row>
    <row r="52" spans="1:7">
      <c r="A52" s="4">
        <v>51</v>
      </c>
      <c r="B52" s="8" t="s">
        <v>115</v>
      </c>
      <c r="C52" s="9" t="s">
        <v>42</v>
      </c>
      <c r="D52" s="7">
        <v>12000</v>
      </c>
      <c r="E52" s="22">
        <v>0.8</v>
      </c>
      <c r="F52" s="23">
        <v>0</v>
      </c>
      <c r="G52" s="22">
        <f t="shared" si="0"/>
        <v>0</v>
      </c>
    </row>
    <row r="53" spans="1:7">
      <c r="A53" s="4">
        <v>52</v>
      </c>
      <c r="B53" s="8" t="s">
        <v>116</v>
      </c>
      <c r="C53" s="9" t="s">
        <v>61</v>
      </c>
      <c r="D53" s="7">
        <v>50</v>
      </c>
      <c r="E53" s="22">
        <v>12.3</v>
      </c>
      <c r="F53" s="23">
        <v>0</v>
      </c>
      <c r="G53" s="22">
        <f t="shared" si="0"/>
        <v>0</v>
      </c>
    </row>
    <row r="54" spans="1:7">
      <c r="A54" s="4">
        <v>53</v>
      </c>
      <c r="B54" s="8" t="s">
        <v>117</v>
      </c>
      <c r="C54" s="9" t="s">
        <v>62</v>
      </c>
      <c r="D54" s="7">
        <v>50</v>
      </c>
      <c r="E54" s="22">
        <v>3.5</v>
      </c>
      <c r="F54" s="23">
        <v>0</v>
      </c>
      <c r="G54" s="22">
        <f t="shared" si="0"/>
        <v>0</v>
      </c>
    </row>
    <row r="55" spans="1:7">
      <c r="A55" s="4">
        <v>54</v>
      </c>
      <c r="B55" s="8" t="s">
        <v>118</v>
      </c>
      <c r="C55" s="9" t="s">
        <v>63</v>
      </c>
      <c r="D55" s="7">
        <v>180</v>
      </c>
      <c r="E55" s="22">
        <v>2.8</v>
      </c>
      <c r="F55" s="23">
        <v>0</v>
      </c>
      <c r="G55" s="22">
        <f t="shared" si="0"/>
        <v>0</v>
      </c>
    </row>
    <row r="56" spans="1:7">
      <c r="A56" s="4">
        <v>55</v>
      </c>
      <c r="B56" s="8" t="s">
        <v>119</v>
      </c>
      <c r="C56" s="9" t="s">
        <v>23</v>
      </c>
      <c r="D56" s="7">
        <v>75</v>
      </c>
      <c r="E56" s="22">
        <v>14.8</v>
      </c>
      <c r="F56" s="23">
        <v>0</v>
      </c>
      <c r="G56" s="22">
        <f t="shared" si="0"/>
        <v>0</v>
      </c>
    </row>
    <row r="57" spans="1:7">
      <c r="A57" s="4">
        <v>56</v>
      </c>
      <c r="B57" s="8" t="s">
        <v>120</v>
      </c>
      <c r="C57" s="9" t="s">
        <v>64</v>
      </c>
      <c r="D57" s="7">
        <v>10000</v>
      </c>
      <c r="E57" s="22">
        <v>2.6</v>
      </c>
      <c r="F57" s="23">
        <v>0</v>
      </c>
      <c r="G57" s="22">
        <f t="shared" si="0"/>
        <v>0</v>
      </c>
    </row>
    <row r="58" spans="1:7">
      <c r="A58" s="4">
        <v>57</v>
      </c>
      <c r="B58" s="8" t="s">
        <v>121</v>
      </c>
      <c r="C58" s="9" t="s">
        <v>43</v>
      </c>
      <c r="D58" s="7">
        <v>11000</v>
      </c>
      <c r="E58" s="22">
        <v>1</v>
      </c>
      <c r="F58" s="23">
        <v>0</v>
      </c>
      <c r="G58" s="22">
        <f t="shared" si="0"/>
        <v>0</v>
      </c>
    </row>
    <row r="59" spans="1:7">
      <c r="A59" s="4">
        <v>58</v>
      </c>
      <c r="B59" s="8" t="s">
        <v>122</v>
      </c>
      <c r="C59" s="9" t="s">
        <v>65</v>
      </c>
      <c r="D59" s="7">
        <v>20</v>
      </c>
      <c r="E59" s="22">
        <v>1</v>
      </c>
      <c r="F59" s="23">
        <v>0</v>
      </c>
      <c r="G59" s="22">
        <f t="shared" si="0"/>
        <v>0</v>
      </c>
    </row>
    <row r="60" spans="1:7">
      <c r="A60" s="4">
        <v>59</v>
      </c>
      <c r="B60" s="8" t="s">
        <v>123</v>
      </c>
      <c r="C60" s="9" t="s">
        <v>44</v>
      </c>
      <c r="D60" s="7">
        <v>1000</v>
      </c>
      <c r="E60" s="22">
        <v>1</v>
      </c>
      <c r="F60" s="23">
        <v>0</v>
      </c>
      <c r="G60" s="22">
        <f t="shared" si="0"/>
        <v>0</v>
      </c>
    </row>
    <row r="61" spans="1:7">
      <c r="A61" s="4">
        <v>60</v>
      </c>
      <c r="B61" s="8" t="s">
        <v>124</v>
      </c>
      <c r="C61" s="9" t="s">
        <v>45</v>
      </c>
      <c r="D61" s="7">
        <v>48000</v>
      </c>
      <c r="E61" s="22">
        <v>0.8</v>
      </c>
      <c r="F61" s="23">
        <v>0</v>
      </c>
      <c r="G61" s="22">
        <f t="shared" si="0"/>
        <v>0</v>
      </c>
    </row>
    <row r="62" spans="1:7">
      <c r="A62" s="4">
        <v>61</v>
      </c>
      <c r="B62" s="8" t="s">
        <v>125</v>
      </c>
      <c r="C62" s="9" t="s">
        <v>46</v>
      </c>
      <c r="D62" s="7">
        <v>3000</v>
      </c>
      <c r="E62" s="22">
        <v>1</v>
      </c>
      <c r="F62" s="23">
        <v>0</v>
      </c>
      <c r="G62" s="22">
        <f t="shared" si="0"/>
        <v>0</v>
      </c>
    </row>
    <row r="63" spans="1:7">
      <c r="A63" s="4">
        <v>62</v>
      </c>
      <c r="B63" s="8" t="s">
        <v>126</v>
      </c>
      <c r="C63" s="9" t="s">
        <v>47</v>
      </c>
      <c r="D63" s="7">
        <v>2000</v>
      </c>
      <c r="E63" s="22">
        <v>1</v>
      </c>
      <c r="F63" s="23">
        <v>0</v>
      </c>
      <c r="G63" s="22">
        <f t="shared" si="0"/>
        <v>0</v>
      </c>
    </row>
    <row r="64" spans="1:7">
      <c r="A64" s="4">
        <v>63</v>
      </c>
      <c r="B64" s="8" t="s">
        <v>127</v>
      </c>
      <c r="C64" s="9" t="s">
        <v>7</v>
      </c>
      <c r="D64" s="7">
        <v>10</v>
      </c>
      <c r="E64" s="22">
        <v>2.95</v>
      </c>
      <c r="F64" s="23">
        <v>0</v>
      </c>
      <c r="G64" s="22">
        <f t="shared" si="0"/>
        <v>0</v>
      </c>
    </row>
    <row r="65" spans="1:7">
      <c r="A65" s="4">
        <v>64</v>
      </c>
      <c r="B65" s="8" t="s">
        <v>128</v>
      </c>
      <c r="C65" s="9" t="s">
        <v>48</v>
      </c>
      <c r="D65" s="7">
        <v>300</v>
      </c>
      <c r="E65" s="22">
        <v>2.5</v>
      </c>
      <c r="F65" s="23">
        <v>0</v>
      </c>
      <c r="G65" s="22">
        <f t="shared" si="0"/>
        <v>0</v>
      </c>
    </row>
    <row r="66" spans="1:7">
      <c r="A66" s="18">
        <v>65</v>
      </c>
      <c r="B66" s="10" t="s">
        <v>129</v>
      </c>
      <c r="C66" s="11" t="s">
        <v>24</v>
      </c>
      <c r="D66" s="12">
        <f>216000+100000</f>
        <v>316000</v>
      </c>
      <c r="E66" s="24">
        <v>0.85</v>
      </c>
      <c r="F66" s="23">
        <v>0</v>
      </c>
      <c r="G66" s="24">
        <f t="shared" si="0"/>
        <v>0</v>
      </c>
    </row>
    <row r="67" spans="1:7" ht="15.75">
      <c r="C67" s="19"/>
      <c r="D67" s="20"/>
      <c r="E67" s="28" t="s">
        <v>131</v>
      </c>
      <c r="F67" s="29"/>
      <c r="G67" s="25">
        <f>3*SUM(G2:G66)</f>
        <v>0</v>
      </c>
    </row>
    <row r="68" spans="1:7" ht="15" customHeight="1">
      <c r="C68" s="30" t="s">
        <v>137</v>
      </c>
      <c r="D68" s="30"/>
      <c r="E68" s="30"/>
      <c r="F68" s="31"/>
      <c r="G68" s="23">
        <v>0</v>
      </c>
    </row>
    <row r="69" spans="1:7" ht="15.75">
      <c r="A69" s="18"/>
      <c r="B69" s="15"/>
      <c r="C69" s="16"/>
      <c r="D69" s="15"/>
      <c r="E69" s="15"/>
      <c r="F69" s="21" t="s">
        <v>130</v>
      </c>
      <c r="G69" s="24">
        <f>G68-G67</f>
        <v>0</v>
      </c>
    </row>
    <row r="71" spans="1:7">
      <c r="G71" s="26"/>
    </row>
    <row r="72" spans="1:7">
      <c r="G72" s="26"/>
    </row>
    <row r="74" spans="1:7">
      <c r="G74" s="27"/>
    </row>
  </sheetData>
  <sheetProtection password="DA93" sheet="1" objects="1" scenarios="1" selectLockedCells="1"/>
  <mergeCells count="2">
    <mergeCell ref="E67:F67"/>
    <mergeCell ref="C68:F68"/>
  </mergeCells>
  <dataValidations xWindow="706" yWindow="578" count="2">
    <dataValidation type="decimal" operator="lessThan" allowBlank="1" showInputMessage="1" showErrorMessage="1" prompt="Inserire il prezzo offerto inferiore al prezzo a base d'asta" sqref="F2:F66">
      <formula1>E2</formula1>
    </dataValidation>
    <dataValidation type="decimal" operator="lessThan" allowBlank="1" showInputMessage="1" showErrorMessage="1" sqref="G68">
      <formula1>4100000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off econ Roma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GUARDIANI</dc:creator>
  <cp:lastModifiedBy>GUARDIANI</cp:lastModifiedBy>
  <cp:lastPrinted>2012-01-24T13:44:58Z</cp:lastPrinted>
  <dcterms:created xsi:type="dcterms:W3CDTF">2011-07-22T10:15:38Z</dcterms:created>
  <dcterms:modified xsi:type="dcterms:W3CDTF">2012-02-21T11:21:49Z</dcterms:modified>
</cp:coreProperties>
</file>